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620" activeTab="0"/>
  </bookViews>
  <sheets>
    <sheet name="Sommaire" sheetId="1" r:id="rId1"/>
    <sheet name="Base de données" sheetId="2" r:id="rId2"/>
  </sheets>
  <definedNames/>
  <calcPr calcId="162913"/>
</workbook>
</file>

<file path=xl/sharedStrings.xml><?xml version="1.0" encoding="utf-8"?>
<sst xmlns="http://schemas.openxmlformats.org/spreadsheetml/2006/main" count="306" uniqueCount="54">
  <si>
    <t>Horodatage</t>
  </si>
  <si>
    <t>AXE 1 : Mode de fonctionnement et gouvernance [Choix 1]</t>
  </si>
  <si>
    <t>AXE 1 : Mode de fonctionnement et gouvernance [Choix 2]</t>
  </si>
  <si>
    <t>AXE 1 : Mode de fonctionnement et gouvernance [Choix 3]</t>
  </si>
  <si>
    <t>AXE 1 : Mode de fonctionnement et gouvernance [Choix 4]</t>
  </si>
  <si>
    <t>AXE 1 : Mode de fonctionnement et gouvernance [Choix 5]</t>
  </si>
  <si>
    <t>AXE 1 : Mode de fonctionnement et gouvernance [Choix 6]</t>
  </si>
  <si>
    <t>AXE 2 : Représentation politique [Choix 1]</t>
  </si>
  <si>
    <t>AXE 2 : Représentation politique [Choix 2]</t>
  </si>
  <si>
    <t>AXE 2 : Représentation politique [Choix 3]</t>
  </si>
  <si>
    <t>AXE 2 : Représentation politique [Choix 4]</t>
  </si>
  <si>
    <t>AXE 3 : Soutien aux membres [Choix 1]</t>
  </si>
  <si>
    <t>AXE 3 : Soutien aux membres [Choix 2]</t>
  </si>
  <si>
    <t>AXE 3 : Soutien aux membres [Choix 3]</t>
  </si>
  <si>
    <t>AXE 3 : Soutien aux membres [Choix 4]</t>
  </si>
  <si>
    <t xml:space="preserve">S'il y a lieu, veuillez utiliser cet espace pour nous faire part de vos commentaires à propos des éléments de ce sondage.  </t>
  </si>
  <si>
    <t>Merci pour votre participation à ce sondage. Les résultats seront dévoilés lors de l'Assemblée générale du printemps qui aura lieu le mercredi 9 juin 2021.</t>
  </si>
  <si>
    <t>Réaliser une planification annuelle des activités de soutien et de réseautage aux membres</t>
  </si>
  <si>
    <t>Augmenter les cotisations afin de pouvoir réaliser d’éventuels projets de développement de l’AQRAFE</t>
  </si>
  <si>
    <t>Ajouter un poste supplémentaire au sein du comité exécutif de l'AQRAFE</t>
  </si>
  <si>
    <t>Embaucher une ressource pour soutenir le travail de l’exécutif</t>
  </si>
  <si>
    <t>Revoir la répartition des tâches et responsabilités des membres du comité exécutif</t>
  </si>
  <si>
    <t>Créer des sous-comités de travail avec des mandats très précis et réalisables sur une courte période</t>
  </si>
  <si>
    <t>Accroitre la présence de l’AQRAFE sur la place publique</t>
  </si>
  <si>
    <t>Continuer de réagir face aux politiques et règlements de l’AFE tout en conservant les liens de travail en place</t>
  </si>
  <si>
    <t>Développer un rapport annuel à partager avec des partenaires</t>
  </si>
  <si>
    <t>Embaucher, de façon ponctuelle, une personne possédant l’expertise requise pour effectuer des veilles et rédiger les documents requis</t>
  </si>
  <si>
    <t>Accroitre le nombre d’activités de réseautage et de développement professionnel et créer un plan annuel</t>
  </si>
  <si>
    <t>Embaucher, de façon ponctuelle, une personne possédant l’expertise requise pour effectuer la mise à jour de l’espace membre du site Internet de l’association</t>
  </si>
  <si>
    <t>Acheter une licence Zoom pour l’association</t>
  </si>
  <si>
    <t>Créer un sous-comité qui développe le plan annuel et qui prend en charge les sessions de travail à ce sujet</t>
  </si>
  <si>
    <t>Bonjour.
Il aurait été intéressant de faire 2 choix #1. Merci et bonne journée.</t>
  </si>
  <si>
    <t xml:space="preserve">Le rôle de l’association est extrêmement important, particulièrement pour la représentation auprès de l’AFE, et pour aider les membres à discuter de problèmes spécifiques. Malgré l’importance qu’a pour moi l’association, il m’est impossible de penser à m’impliquer par manque de temps. </t>
  </si>
  <si>
    <t>Le sondage oblige la priorisation des éléments, mais je trouve qu'ils sont tous importants et la plupart faisable l'année prochaine. Nous pourrons viser l'embauche d'une ressource l'année suivante, suite aux autres changements.</t>
  </si>
  <si>
    <t>Pour chacun des volets, je crois qu'il faudrait d'abord aller chercher du financement (subventions, donations, augmentation des cotisations) et permettre ainsi l'embauche d'une personne-ressource qui pourrait développer et concrétiser les intentions de l’AQRAFE.</t>
  </si>
  <si>
    <t>Il est important de s'adjoindre d'une ressource humaine (contrat de travail) qui aurait comme mandat de trouver du financement pour assurer les opérations courantes et le développement de l'AQRAFE. Il est aussi important de prévoir des moments d'échange entre le personnel d'un même ordre d'enseignement, pour discuter des dossiers plus spécifiques à chacun.</t>
  </si>
  <si>
    <t>Pour remplacer Zoom, voir les possibilités de Discord. Il est fait de manière plus ludique, mais il est illimité dans le temps de rencontre et il est facile de se promener de salle en salle, donc de faire des sous-équipes pour une activité.</t>
  </si>
  <si>
    <t>1er choix</t>
  </si>
  <si>
    <t>2e choix</t>
  </si>
  <si>
    <t>3e choix</t>
  </si>
  <si>
    <t>AXE 1 : Mode de fonctionnement et gouvernance</t>
  </si>
  <si>
    <t>4e choix</t>
  </si>
  <si>
    <t>5e choix</t>
  </si>
  <si>
    <t>6e choix</t>
  </si>
  <si>
    <t>Total Axe 1 :</t>
  </si>
  <si>
    <t>AXE 2 : Représentation politique</t>
  </si>
  <si>
    <t>Total Axe 2 :</t>
  </si>
  <si>
    <t>Total Axe 3 :</t>
  </si>
  <si>
    <t>AXE 3 : Soutien aux membres</t>
  </si>
  <si>
    <t>Sondage sur les actions à prioriser lors de la prochaine planification stratégique</t>
  </si>
  <si>
    <t>Note :</t>
  </si>
  <si>
    <t>- Enquête réalisée du 5 au 17 mai 2021</t>
  </si>
  <si>
    <t>- 18 personnes ont répondu au sondage</t>
  </si>
  <si>
    <t>Association québécoise
des responsables de l'aide
financière aux étudiants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</si>
</sst>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h:mm:ss"/>
  </numFmts>
  <fonts count="11">
    <font>
      <sz val="10"/>
      <color rgb="FF000000"/>
      <name val="Arial"/>
      <family val="2"/>
    </font>
    <font>
      <sz val="10"/>
      <name val="Arial"/>
      <family val="2"/>
    </font>
    <font>
      <sz val="10"/>
      <color theme="1"/>
      <name val="Arial"/>
      <family val="2"/>
    </font>
    <font>
      <b/>
      <sz val="12"/>
      <color rgb="FF000000"/>
      <name val="Calibri"/>
      <family val="2"/>
    </font>
    <font>
      <sz val="10"/>
      <color rgb="FF000000"/>
      <name val="Calibri"/>
      <family val="2"/>
    </font>
    <font>
      <b/>
      <sz val="11"/>
      <color rgb="FF000000"/>
      <name val="Calibri"/>
      <family val="2"/>
    </font>
    <font>
      <b/>
      <sz val="11"/>
      <color theme="1"/>
      <name val="Calibri"/>
      <family val="2"/>
    </font>
    <font>
      <b/>
      <sz val="10"/>
      <color rgb="FF000000"/>
      <name val="Calibri"/>
      <family val="2"/>
    </font>
    <font>
      <i/>
      <sz val="10"/>
      <color rgb="FF000000"/>
      <name val="Calibri"/>
      <family val="2"/>
    </font>
    <font>
      <sz val="10"/>
      <color theme="1"/>
      <name val="Calibri"/>
      <family val="2"/>
    </font>
    <font>
      <b/>
      <sz val="11"/>
      <color theme="4" tint="-0.4999699890613556"/>
      <name val="Arial"/>
      <family val="2"/>
    </font>
  </fonts>
  <fills count="2">
    <fill>
      <patternFill/>
    </fill>
    <fill>
      <patternFill patternType="gray125"/>
    </fill>
  </fills>
  <borders count="9">
    <border>
      <left/>
      <right/>
      <top/>
      <bottom/>
      <diagonal/>
    </border>
    <border>
      <left/>
      <right/>
      <top style="thin"/>
      <bottom/>
    </border>
    <border>
      <left/>
      <right/>
      <top/>
      <bottom style="thin"/>
    </border>
    <border>
      <left/>
      <right/>
      <top style="thin"/>
      <bottom style="thin"/>
    </border>
    <border>
      <left style="thin"/>
      <right/>
      <top/>
      <bottom style="thin"/>
    </border>
    <border>
      <left style="thin"/>
      <right/>
      <top style="thin"/>
      <bottom style="thin"/>
    </border>
    <border>
      <left style="thin"/>
      <right/>
      <top/>
      <bottom/>
    </border>
    <border>
      <left style="thin"/>
      <right/>
      <top style="thin"/>
      <bottom/>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applyFont="1" applyAlignment="1">
      <alignment/>
    </xf>
    <xf numFmtId="0" fontId="2" fillId="0" borderId="0" xfId="0" applyFont="1" applyAlignment="1">
      <alignment/>
    </xf>
    <xf numFmtId="164" fontId="2" fillId="0" borderId="0" xfId="0" applyNumberFormat="1"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vertical="center"/>
    </xf>
    <xf numFmtId="0" fontId="8" fillId="0" borderId="0" xfId="0" applyFont="1" applyAlignment="1">
      <alignment horizontal="right" vertical="center"/>
    </xf>
    <xf numFmtId="0" fontId="7" fillId="0" borderId="1" xfId="0" applyFont="1" applyBorder="1" applyAlignment="1">
      <alignment horizontal="center" vertical="center"/>
    </xf>
    <xf numFmtId="0" fontId="9" fillId="0" borderId="0" xfId="0" applyFont="1" applyAlignment="1">
      <alignment/>
    </xf>
    <xf numFmtId="0" fontId="7" fillId="0" borderId="0" xfId="0" applyFont="1" applyBorder="1" applyAlignment="1">
      <alignment horizontal="center" vertical="center"/>
    </xf>
    <xf numFmtId="0" fontId="4" fillId="0" borderId="0" xfId="0" applyFont="1" applyAlignment="1" quotePrefix="1">
      <alignment/>
    </xf>
    <xf numFmtId="0" fontId="10" fillId="0" borderId="0" xfId="0" applyFont="1" applyAlignment="1">
      <alignment horizontal="left" vertical="center" wrapText="1"/>
    </xf>
    <xf numFmtId="0" fontId="4" fillId="0" borderId="2" xfId="0" applyFont="1" applyBorder="1" applyAlignment="1">
      <alignment horizontal="left" vertical="center" wrapText="1"/>
    </xf>
    <xf numFmtId="0" fontId="7" fillId="0" borderId="2" xfId="0" applyFont="1" applyBorder="1" applyAlignment="1">
      <alignment horizontal="center" vertical="center"/>
    </xf>
    <xf numFmtId="0" fontId="4" fillId="0" borderId="3" xfId="0" applyFont="1" applyBorder="1" applyAlignment="1">
      <alignment horizontal="left"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4" fillId="0" borderId="8" xfId="0" applyFont="1" applyBorder="1" applyAlignment="1">
      <alignment horizontal="left" vertical="center" wrapText="1"/>
    </xf>
    <xf numFmtId="0" fontId="3"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29"/>
  <sheetViews>
    <sheetView tabSelected="1" workbookViewId="0" topLeftCell="A1">
      <selection activeCell="I10" sqref="I10"/>
    </sheetView>
  </sheetViews>
  <sheetFormatPr defaultColWidth="14.421875" defaultRowHeight="15.75" customHeight="1"/>
  <cols>
    <col min="1" max="1" width="72.7109375" style="0" customWidth="1"/>
    <col min="2" max="7" width="10.7109375" style="0" customWidth="1"/>
    <col min="8" max="23" width="21.57421875" style="0" customWidth="1"/>
  </cols>
  <sheetData>
    <row r="1" ht="44.25" customHeight="1">
      <c r="A1" s="11" t="s">
        <v>53</v>
      </c>
    </row>
    <row r="2" spans="1:7" ht="19.5" customHeight="1">
      <c r="A2" s="21" t="s">
        <v>49</v>
      </c>
      <c r="B2" s="21"/>
      <c r="C2" s="21"/>
      <c r="D2" s="21"/>
      <c r="E2" s="21"/>
      <c r="F2" s="21"/>
      <c r="G2" s="21"/>
    </row>
    <row r="3" spans="1:7" ht="9.95" customHeight="1">
      <c r="A3" s="3"/>
      <c r="B3" s="3"/>
      <c r="C3" s="3"/>
      <c r="D3" s="3"/>
      <c r="E3" s="3"/>
      <c r="F3" s="3"/>
      <c r="G3" s="3"/>
    </row>
    <row r="4" spans="1:7" ht="15.75" customHeight="1">
      <c r="A4" s="4" t="s">
        <v>40</v>
      </c>
      <c r="B4" s="5" t="s">
        <v>37</v>
      </c>
      <c r="C4" s="5" t="s">
        <v>38</v>
      </c>
      <c r="D4" s="5" t="s">
        <v>39</v>
      </c>
      <c r="E4" s="5" t="s">
        <v>41</v>
      </c>
      <c r="F4" s="5" t="s">
        <v>42</v>
      </c>
      <c r="G4" s="5" t="s">
        <v>43</v>
      </c>
    </row>
    <row r="5" spans="1:7" ht="18" customHeight="1">
      <c r="A5" s="20" t="s">
        <v>19</v>
      </c>
      <c r="B5" s="16">
        <f>COUNTIF('Base de données'!B2:B19,"Ajouter un poste supplémentaire au sein du comité exécutif de l'AQRAFE")</f>
        <v>6</v>
      </c>
      <c r="C5" s="13">
        <f>COUNTIF('Base de données'!C2:C19,"Ajouter un poste supplémentaire au sein du comité exécutif de l'AQRAFE")</f>
        <v>1</v>
      </c>
      <c r="D5" s="13">
        <f>COUNTIF('Base de données'!D2:D19,"Ajouter un poste supplémentaire au sein du comité exécutif de l'AQRAFE")</f>
        <v>2</v>
      </c>
      <c r="E5" s="13">
        <f>COUNTIF('Base de données'!E2:E19,"Ajouter un poste supplémentaire au sein du comité exécutif de l'AQRAFE")</f>
        <v>5</v>
      </c>
      <c r="F5" s="13">
        <f>COUNTIF('Base de données'!F2:F19,"Ajouter un poste supplémentaire au sein du comité exécutif de l'AQRAFE")</f>
        <v>4</v>
      </c>
      <c r="G5" s="13">
        <f>COUNTIF('Base de données'!G2:G19,"Ajouter un poste supplémentaire au sein du comité exécutif de l'AQRAFE")</f>
        <v>0</v>
      </c>
    </row>
    <row r="6" spans="1:7" ht="18" customHeight="1">
      <c r="A6" s="12" t="s">
        <v>17</v>
      </c>
      <c r="B6" s="16">
        <f>COUNTIF('Base de données'!B2:B19,"Réaliser une planification annuelle des activités de soutien et de réseautage aux membres")</f>
        <v>5</v>
      </c>
      <c r="C6" s="13">
        <f>COUNTIF('Base de données'!C2:C19,"Réaliser une planification annuelle des activités de soutien et de réseautage aux membres")</f>
        <v>0</v>
      </c>
      <c r="D6" s="13">
        <f>COUNTIF('Base de données'!D2:D19,"Réaliser une planification annuelle des activités de soutien et de réseautage aux membres")</f>
        <v>6</v>
      </c>
      <c r="E6" s="13">
        <f>COUNTIF('Base de données'!E2:E19,"Réaliser une planification annuelle des activités de soutien et de réseautage aux membres")</f>
        <v>3</v>
      </c>
      <c r="F6" s="13">
        <f>COUNTIF('Base de données'!F2:F19,"Réaliser une planification annuelle des activités de soutien et de réseautage aux membres")</f>
        <v>1</v>
      </c>
      <c r="G6" s="13">
        <f>COUNTIF('Base de données'!G2:G19,"Réaliser une planification annuelle des activités de soutien et de réseautage aux membres")</f>
        <v>3</v>
      </c>
    </row>
    <row r="7" spans="1:7" ht="26.1" customHeight="1">
      <c r="A7" s="14" t="s">
        <v>18</v>
      </c>
      <c r="B7" s="17">
        <f>COUNTIF('Base de données'!B2:B19,"Augmenter les cotisations afin de pouvoir réaliser d’éventuels projets de développement de l’AQRAFE")</f>
        <v>3</v>
      </c>
      <c r="C7" s="15">
        <f>COUNTIF('Base de données'!C2:C19,"Augmenter les cotisations afin de pouvoir réaliser d’éventuels projets de développement de l’AQRAFE")</f>
        <v>5</v>
      </c>
      <c r="D7" s="15">
        <f>COUNTIF('Base de données'!D2:D19,"Augmenter les cotisations afin de pouvoir réaliser d’éventuels projets de développement de l’AQRAFE")</f>
        <v>1</v>
      </c>
      <c r="E7" s="15">
        <f>COUNTIF('Base de données'!E2:E19,"Augmenter les cotisations afin de pouvoir réaliser d’éventuels projets de développement de l’AQRAFE")</f>
        <v>3</v>
      </c>
      <c r="F7" s="15">
        <f>COUNTIF('Base de données'!F2:F19,"Augmenter les cotisations afin de pouvoir réaliser d’éventuels projets de développement de l’AQRAFE")</f>
        <v>4</v>
      </c>
      <c r="G7" s="15">
        <f>COUNTIF('Base de données'!G2:G19,"Augmenter les cotisations afin de pouvoir réaliser d’éventuels projets de développement de l’AQRAFE")</f>
        <v>2</v>
      </c>
    </row>
    <row r="8" spans="1:7" ht="18" customHeight="1">
      <c r="A8" s="12" t="s">
        <v>20</v>
      </c>
      <c r="B8" s="16">
        <f>COUNTIF('Base de données'!B2:B19,"Embaucher une ressource pour soutenir le travail de l’exécutif")</f>
        <v>2</v>
      </c>
      <c r="C8" s="13">
        <f>COUNTIF('Base de données'!C2:C19,"Embaucher une ressource pour soutenir le travail de l’exécutif")</f>
        <v>3</v>
      </c>
      <c r="D8" s="13">
        <f>COUNTIF('Base de données'!D2:D19,"Embaucher une ressource pour soutenir le travail de l’exécutif")</f>
        <v>3</v>
      </c>
      <c r="E8" s="13">
        <f>COUNTIF('Base de données'!E2:E19,"Embaucher une ressource pour soutenir le travail de l’exécutif")</f>
        <v>3</v>
      </c>
      <c r="F8" s="13">
        <f>COUNTIF('Base de données'!F2:F19,"Embaucher une ressource pour soutenir le travail de l’exécutif")</f>
        <v>0</v>
      </c>
      <c r="G8" s="13">
        <f>COUNTIF('Base de données'!G2:G19,"Embaucher une ressource pour soutenir le travail de l’exécutif")</f>
        <v>7</v>
      </c>
    </row>
    <row r="9" spans="1:7" ht="18" customHeight="1">
      <c r="A9" s="12" t="s">
        <v>21</v>
      </c>
      <c r="B9" s="16">
        <f>COUNTIF('Base de données'!B2:B19,"Revoir la répartition des tâches et responsabilités des membres du comité exécutif")</f>
        <v>1</v>
      </c>
      <c r="C9" s="13">
        <f>COUNTIF('Base de données'!C2:C19,"Revoir la répartition des tâches et responsabilités des membres du comité exécutif")</f>
        <v>7</v>
      </c>
      <c r="D9" s="13">
        <f>COUNTIF('Base de données'!D2:D19,"Revoir la répartition des tâches et responsabilités des membres du comité exécutif")</f>
        <v>3</v>
      </c>
      <c r="E9" s="13">
        <f>COUNTIF('Base de données'!E2:E19,"Revoir la répartition des tâches et responsabilités des membres du comité exécutif")</f>
        <v>1</v>
      </c>
      <c r="F9" s="13">
        <f>COUNTIF('Base de données'!F2:F19,"Revoir la répartition des tâches et responsabilités des membres du comité exécutif")</f>
        <v>4</v>
      </c>
      <c r="G9" s="13">
        <f>COUNTIF('Base de données'!G2:G19,"Revoir la répartition des tâches et responsabilités des membres du comité exécutif")</f>
        <v>2</v>
      </c>
    </row>
    <row r="10" spans="1:7" ht="26.1" customHeight="1">
      <c r="A10" s="14" t="s">
        <v>22</v>
      </c>
      <c r="B10" s="17">
        <f>COUNTIF('Base de données'!B2:B19,"Créer des sous-comités de travail avec des mandats très précis et réalisables sur une courte période")</f>
        <v>1</v>
      </c>
      <c r="C10" s="15">
        <f>COUNTIF('Base de données'!C2:C19,"Créer des sous-comités de travail avec des mandats très précis et réalisables sur une courte période")</f>
        <v>2</v>
      </c>
      <c r="D10" s="15">
        <f>COUNTIF('Base de données'!D2:D19,"Créer des sous-comités de travail avec des mandats très précis et réalisables sur une courte période")</f>
        <v>3</v>
      </c>
      <c r="E10" s="15">
        <f>COUNTIF('Base de données'!E2:E19,"Créer des sous-comités de travail avec des mandats très précis et réalisables sur une courte période")</f>
        <v>3</v>
      </c>
      <c r="F10" s="15">
        <f>COUNTIF('Base de données'!F2:F19,"Créer des sous-comités de travail avec des mandats très précis et réalisables sur une courte période")</f>
        <v>5</v>
      </c>
      <c r="G10" s="15">
        <f>COUNTIF('Base de données'!G2:G19,"Créer des sous-comités de travail avec des mandats très précis et réalisables sur une courte période")</f>
        <v>4</v>
      </c>
    </row>
    <row r="11" spans="1:7" ht="15.75" customHeight="1">
      <c r="A11" s="6" t="s">
        <v>44</v>
      </c>
      <c r="B11" s="19">
        <f aca="true" t="shared" si="0" ref="B11:G11">SUM(B5:B10)</f>
        <v>18</v>
      </c>
      <c r="C11" s="7">
        <f t="shared" si="0"/>
        <v>18</v>
      </c>
      <c r="D11" s="7">
        <f t="shared" si="0"/>
        <v>18</v>
      </c>
      <c r="E11" s="7">
        <f t="shared" si="0"/>
        <v>18</v>
      </c>
      <c r="F11" s="7">
        <f t="shared" si="0"/>
        <v>18</v>
      </c>
      <c r="G11" s="7">
        <f t="shared" si="0"/>
        <v>18</v>
      </c>
    </row>
    <row r="12" spans="1:7" ht="9.95" customHeight="1">
      <c r="A12" s="3"/>
      <c r="B12" s="3"/>
      <c r="C12" s="3"/>
      <c r="D12" s="3"/>
      <c r="E12" s="3"/>
      <c r="F12" s="3"/>
      <c r="G12" s="3"/>
    </row>
    <row r="13" spans="1:7" ht="15.75" customHeight="1">
      <c r="A13" s="4" t="s">
        <v>45</v>
      </c>
      <c r="B13" s="8"/>
      <c r="C13" s="8"/>
      <c r="D13" s="8"/>
      <c r="E13" s="3"/>
      <c r="F13" s="3"/>
      <c r="G13" s="3"/>
    </row>
    <row r="14" spans="1:7" ht="26.1" customHeight="1">
      <c r="A14" s="14" t="s">
        <v>24</v>
      </c>
      <c r="B14" s="16">
        <f>COUNTIF('Base de données'!H2:H19,"Continuer de réagir face aux politiques et règlements de l’AFE tout en conservant les liens de travail en place")</f>
        <v>10</v>
      </c>
      <c r="C14" s="13">
        <f>COUNTIF('Base de données'!I2:I19,"Continuer de réagir face aux politiques et règlements de l’AFE tout en conservant les liens de travail en place")</f>
        <v>5</v>
      </c>
      <c r="D14" s="13">
        <f>COUNTIF('Base de données'!J2:J19,"Continuer de réagir face aux politiques et règlements de l’AFE tout en conservant les liens de travail en place")</f>
        <v>2</v>
      </c>
      <c r="E14" s="13">
        <f>COUNTIF('Base de données'!K2:K19,"Continuer de réagir face aux politiques et règlements de l’AFE tout en conservant les liens de travail en place")</f>
        <v>1</v>
      </c>
      <c r="F14" s="9"/>
      <c r="G14" s="9"/>
    </row>
    <row r="15" spans="1:7" ht="18" customHeight="1">
      <c r="A15" s="12" t="s">
        <v>23</v>
      </c>
      <c r="B15" s="16">
        <f>COUNTIF('Base de données'!H2:H19,"Accroitre la présence de l’AQRAFE sur la place publique")</f>
        <v>4</v>
      </c>
      <c r="C15" s="13">
        <f>COUNTIF('Base de données'!I2:I19,"Accroitre la présence de l’AQRAFE sur la place publique")</f>
        <v>6</v>
      </c>
      <c r="D15" s="13">
        <f>COUNTIF('Base de données'!J2:J19,"Accroitre la présence de l’AQRAFE sur la place publique")</f>
        <v>4</v>
      </c>
      <c r="E15" s="13">
        <f>COUNTIF('Base de données'!K2:K19,"Accroitre la présence de l’AQRAFE sur la place publique")</f>
        <v>4</v>
      </c>
      <c r="F15" s="9"/>
      <c r="G15" s="9"/>
    </row>
    <row r="16" spans="1:7" ht="26.1" customHeight="1">
      <c r="A16" s="14" t="s">
        <v>26</v>
      </c>
      <c r="B16" s="17">
        <f>COUNTIF('Base de données'!H2:H19,"Embaucher, de façon ponctuelle, une personne possédant l’expertise requise pour effectuer des veilles et rédiger les documents requis")</f>
        <v>3</v>
      </c>
      <c r="C16" s="15">
        <f>COUNTIF('Base de données'!I2:I19,"Embaucher, de façon ponctuelle, une personne possédant l’expertise requise pour effectuer des veilles et rédiger les documents requis")</f>
        <v>5</v>
      </c>
      <c r="D16" s="15">
        <f>COUNTIF('Base de données'!J2:J19,"Embaucher, de façon ponctuelle, une personne possédant l’expertise requise pour effectuer des veilles et rédiger les documents requis")</f>
        <v>4</v>
      </c>
      <c r="E16" s="15">
        <f>COUNTIF('Base de données'!K2:K19,"Embaucher, de façon ponctuelle, une personne possédant l’expertise requise pour effectuer des veilles et rédiger les documents requis")</f>
        <v>6</v>
      </c>
      <c r="F16" s="9"/>
      <c r="G16" s="9"/>
    </row>
    <row r="17" spans="1:7" ht="18" customHeight="1">
      <c r="A17" s="12" t="s">
        <v>25</v>
      </c>
      <c r="B17" s="16">
        <f>COUNTIF('Base de données'!H2:H19,"Développer un rapport annuel à partager avec des partenaires")</f>
        <v>1</v>
      </c>
      <c r="C17" s="13">
        <f>COUNTIF('Base de données'!I2:I19,"Développer un rapport annuel à partager avec des partenaires")</f>
        <v>2</v>
      </c>
      <c r="D17" s="13">
        <f>COUNTIF('Base de données'!J2:J19,"Développer un rapport annuel à partager avec des partenaires")</f>
        <v>8</v>
      </c>
      <c r="E17" s="13">
        <f>COUNTIF('Base de données'!K2:K19,"Développer un rapport annuel à partager avec des partenaires")</f>
        <v>7</v>
      </c>
      <c r="F17" s="9"/>
      <c r="G17" s="9"/>
    </row>
    <row r="18" spans="1:7" ht="15.75" customHeight="1">
      <c r="A18" s="6" t="s">
        <v>46</v>
      </c>
      <c r="B18" s="18">
        <f>SUM(B14:B17)</f>
        <v>18</v>
      </c>
      <c r="C18" s="9">
        <f>SUM(C14:C17)</f>
        <v>18</v>
      </c>
      <c r="D18" s="9">
        <f>SUM(D14:D17)</f>
        <v>18</v>
      </c>
      <c r="E18" s="9">
        <f>SUM(E14:E17)</f>
        <v>18</v>
      </c>
      <c r="F18" s="9"/>
      <c r="G18" s="9"/>
    </row>
    <row r="19" spans="1:7" ht="9.95" customHeight="1">
      <c r="A19" s="3"/>
      <c r="B19" s="3"/>
      <c r="C19" s="3"/>
      <c r="D19" s="3"/>
      <c r="E19" s="3"/>
      <c r="F19" s="3"/>
      <c r="G19" s="3"/>
    </row>
    <row r="20" spans="1:7" ht="15.75" customHeight="1">
      <c r="A20" s="4" t="s">
        <v>48</v>
      </c>
      <c r="B20" s="8"/>
      <c r="C20" s="8"/>
      <c r="D20" s="8"/>
      <c r="E20" s="3"/>
      <c r="F20" s="3"/>
      <c r="G20" s="3"/>
    </row>
    <row r="21" spans="1:7" ht="26.1" customHeight="1">
      <c r="A21" s="14" t="s">
        <v>28</v>
      </c>
      <c r="B21" s="16">
        <f>COUNTIF('Base de données'!L2:L19,"Embaucher, de façon ponctuelle, une personne possédant l’expertise requise pour effectuer la mise à jour de l’espace membre du site Internet de l’association")</f>
        <v>6</v>
      </c>
      <c r="C21" s="13">
        <f>COUNTIF('Base de données'!M2:M19,"Embaucher, de façon ponctuelle, une personne possédant l’expertise requise pour effectuer la mise à jour de l’espace membre du site Internet de l’association")</f>
        <v>4</v>
      </c>
      <c r="D21" s="13">
        <f>COUNTIF('Base de données'!N2:N19,"Embaucher, de façon ponctuelle, une personne possédant l’expertise requise pour effectuer la mise à jour de l’espace membre du site Internet de l’association")</f>
        <v>2</v>
      </c>
      <c r="E21" s="13">
        <f>COUNTIF('Base de données'!O2:O19,"Embaucher, de façon ponctuelle, une personne possédant l’expertise requise pour effectuer la mise à jour de l’espace membre du site Internet de l’association")</f>
        <v>6</v>
      </c>
      <c r="F21" s="9"/>
      <c r="G21" s="9"/>
    </row>
    <row r="22" spans="1:7" ht="26.1" customHeight="1">
      <c r="A22" s="14" t="s">
        <v>27</v>
      </c>
      <c r="B22" s="17">
        <f>COUNTIF('Base de données'!L2:L19,"Accroitre le nombre d’activités de réseautage et de développement professionnel et créer un plan annuel")</f>
        <v>5</v>
      </c>
      <c r="C22" s="15">
        <f>COUNTIF('Base de données'!M2:M19,"Accroitre le nombre d’activités de réseautage et de développement professionnel et créer un plan annuel")</f>
        <v>6</v>
      </c>
      <c r="D22" s="15">
        <f>COUNTIF('Base de données'!N2:N19,"Accroitre le nombre d’activités de réseautage et de développement professionnel et créer un plan annuel")</f>
        <v>6</v>
      </c>
      <c r="E22" s="15">
        <f>COUNTIF('Base de données'!O2:O19,"Accroitre le nombre d’activités de réseautage et de développement professionnel et créer un plan annuel")</f>
        <v>1</v>
      </c>
      <c r="F22" s="9"/>
      <c r="G22" s="9"/>
    </row>
    <row r="23" spans="1:7" ht="26.1" customHeight="1">
      <c r="A23" s="14" t="s">
        <v>30</v>
      </c>
      <c r="B23" s="17">
        <f>COUNTIF('Base de données'!L2:L19,"Créer un sous-comité qui développe le plan annuel et qui prend en charge les sessions de travail à ce sujet")</f>
        <v>4</v>
      </c>
      <c r="C23" s="15">
        <f>COUNTIF('Base de données'!M2:M19,"Créer un sous-comité qui développe le plan annuel et qui prend en charge les sessions de travail à ce sujet")</f>
        <v>4</v>
      </c>
      <c r="D23" s="15">
        <f>COUNTIF('Base de données'!N2:N19,"Créer un sous-comité qui développe le plan annuel et qui prend en charge les sessions de travail à ce sujet")</f>
        <v>8</v>
      </c>
      <c r="E23" s="15">
        <f>COUNTIF('Base de données'!O2:O19,"Créer un sous-comité qui développe le plan annuel et qui prend en charge les sessions de travail à ce sujet")</f>
        <v>2</v>
      </c>
      <c r="F23" s="9"/>
      <c r="G23" s="9"/>
    </row>
    <row r="24" spans="1:7" ht="18" customHeight="1">
      <c r="A24" s="12" t="s">
        <v>29</v>
      </c>
      <c r="B24" s="16">
        <f>COUNTIF('Base de données'!L2:L19,"Acheter une licence Zoom pour l’association")</f>
        <v>3</v>
      </c>
      <c r="C24" s="13">
        <f>COUNTIF('Base de données'!M2:M19,"Acheter une licence Zoom pour l’association")</f>
        <v>4</v>
      </c>
      <c r="D24" s="13">
        <f>COUNTIF('Base de données'!N2:N19,"Acheter une licence Zoom pour l’association")</f>
        <v>2</v>
      </c>
      <c r="E24" s="13">
        <f>COUNTIF('Base de données'!O2:O19,"Acheter une licence Zoom pour l’association")</f>
        <v>9</v>
      </c>
      <c r="F24" s="9"/>
      <c r="G24" s="9"/>
    </row>
    <row r="25" spans="1:7" ht="15.75" customHeight="1">
      <c r="A25" s="6" t="s">
        <v>47</v>
      </c>
      <c r="B25" s="18">
        <f>SUM(B21:B24)</f>
        <v>18</v>
      </c>
      <c r="C25" s="9">
        <f>SUM(C21:C24)</f>
        <v>18</v>
      </c>
      <c r="D25" s="9">
        <f>SUM(D21:D24)</f>
        <v>18</v>
      </c>
      <c r="E25" s="9">
        <f>SUM(E21:E24)</f>
        <v>18</v>
      </c>
      <c r="F25" s="9"/>
      <c r="G25" s="9"/>
    </row>
    <row r="26" spans="1:7" ht="9.95" customHeight="1">
      <c r="A26" s="3" t="s">
        <v>50</v>
      </c>
      <c r="B26" s="3"/>
      <c r="C26" s="3"/>
      <c r="D26" s="3"/>
      <c r="E26" s="3"/>
      <c r="F26" s="3"/>
      <c r="G26" s="3"/>
    </row>
    <row r="27" spans="1:7" ht="12" customHeight="1">
      <c r="A27" s="10" t="s">
        <v>51</v>
      </c>
      <c r="B27" s="3"/>
      <c r="C27" s="3"/>
      <c r="D27" s="3"/>
      <c r="E27" s="3"/>
      <c r="F27" s="3"/>
      <c r="G27" s="3"/>
    </row>
    <row r="28" spans="1:7" ht="12" customHeight="1">
      <c r="A28" s="10" t="s">
        <v>52</v>
      </c>
      <c r="B28" s="3"/>
      <c r="C28" s="3"/>
      <c r="D28" s="3"/>
      <c r="E28" s="3"/>
      <c r="F28" s="3"/>
      <c r="G28" s="3"/>
    </row>
    <row r="29" spans="1:7" ht="15.75" customHeight="1">
      <c r="A29" s="3"/>
      <c r="B29" s="3"/>
      <c r="C29" s="3"/>
      <c r="D29" s="3"/>
      <c r="E29" s="3"/>
      <c r="F29" s="3"/>
      <c r="G29" s="3"/>
    </row>
  </sheetData>
  <mergeCells count="1">
    <mergeCell ref="A2:G2"/>
  </mergeCells>
  <printOptions/>
  <pageMargins left="0.2362204724409449" right="0.2362204724409449" top="0.5511811023622047" bottom="0.5511811023622047" header="0.31496062992125984" footer="0.31496062992125984"/>
  <pageSetup horizontalDpi="600" verticalDpi="6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topLeftCell="A1">
      <selection activeCell="D31" sqref="D31"/>
    </sheetView>
  </sheetViews>
  <sheetFormatPr defaultColWidth="11.421875" defaultRowHeight="12.75"/>
  <cols>
    <col min="1" max="1" width="18.421875" style="0" customWidth="1"/>
  </cols>
  <sheetData>
    <row r="1" spans="1:17" ht="12.7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row>
    <row r="2" spans="1:15" ht="12.75">
      <c r="A2" s="2">
        <v>44321.4480071412</v>
      </c>
      <c r="B2" s="1" t="s">
        <v>17</v>
      </c>
      <c r="C2" s="1" t="s">
        <v>18</v>
      </c>
      <c r="D2" s="1" t="s">
        <v>19</v>
      </c>
      <c r="E2" s="1" t="s">
        <v>20</v>
      </c>
      <c r="F2" s="1" t="s">
        <v>21</v>
      </c>
      <c r="G2" s="1" t="s">
        <v>22</v>
      </c>
      <c r="H2" s="1" t="s">
        <v>23</v>
      </c>
      <c r="I2" s="1" t="s">
        <v>24</v>
      </c>
      <c r="J2" s="1" t="s">
        <v>25</v>
      </c>
      <c r="K2" s="1" t="s">
        <v>26</v>
      </c>
      <c r="L2" s="1" t="s">
        <v>27</v>
      </c>
      <c r="M2" s="1" t="s">
        <v>28</v>
      </c>
      <c r="N2" s="1" t="s">
        <v>29</v>
      </c>
      <c r="O2" s="1" t="s">
        <v>30</v>
      </c>
    </row>
    <row r="3" spans="1:16" ht="12.75">
      <c r="A3" s="2">
        <v>44321.45451859954</v>
      </c>
      <c r="B3" s="1" t="s">
        <v>21</v>
      </c>
      <c r="C3" s="1" t="s">
        <v>19</v>
      </c>
      <c r="D3" s="1" t="s">
        <v>17</v>
      </c>
      <c r="E3" s="1" t="s">
        <v>20</v>
      </c>
      <c r="F3" s="1" t="s">
        <v>22</v>
      </c>
      <c r="G3" s="1" t="s">
        <v>18</v>
      </c>
      <c r="H3" s="1" t="s">
        <v>24</v>
      </c>
      <c r="I3" s="1" t="s">
        <v>25</v>
      </c>
      <c r="J3" s="1" t="s">
        <v>26</v>
      </c>
      <c r="K3" s="1" t="s">
        <v>23</v>
      </c>
      <c r="L3" s="1" t="s">
        <v>29</v>
      </c>
      <c r="M3" s="1" t="s">
        <v>27</v>
      </c>
      <c r="N3" s="1" t="s">
        <v>30</v>
      </c>
      <c r="O3" s="1" t="s">
        <v>28</v>
      </c>
      <c r="P3" s="1" t="s">
        <v>31</v>
      </c>
    </row>
    <row r="4" spans="1:15" ht="12.75">
      <c r="A4" s="2">
        <v>44321.67357831019</v>
      </c>
      <c r="B4" s="1" t="s">
        <v>22</v>
      </c>
      <c r="C4" s="1" t="s">
        <v>21</v>
      </c>
      <c r="D4" s="1" t="s">
        <v>20</v>
      </c>
      <c r="E4" s="1" t="s">
        <v>18</v>
      </c>
      <c r="F4" s="1" t="s">
        <v>19</v>
      </c>
      <c r="G4" s="1" t="s">
        <v>17</v>
      </c>
      <c r="H4" s="1" t="s">
        <v>24</v>
      </c>
      <c r="I4" s="1" t="s">
        <v>23</v>
      </c>
      <c r="J4" s="1" t="s">
        <v>25</v>
      </c>
      <c r="K4" s="1" t="s">
        <v>26</v>
      </c>
      <c r="L4" s="1" t="s">
        <v>27</v>
      </c>
      <c r="M4" s="1" t="s">
        <v>28</v>
      </c>
      <c r="N4" s="1" t="s">
        <v>30</v>
      </c>
      <c r="O4" s="1" t="s">
        <v>29</v>
      </c>
    </row>
    <row r="5" spans="1:15" ht="12.75">
      <c r="A5" s="2">
        <v>44322.350184097224</v>
      </c>
      <c r="B5" s="1" t="s">
        <v>17</v>
      </c>
      <c r="C5" s="1" t="s">
        <v>21</v>
      </c>
      <c r="D5" s="1" t="s">
        <v>22</v>
      </c>
      <c r="E5" s="1" t="s">
        <v>19</v>
      </c>
      <c r="F5" s="1" t="s">
        <v>18</v>
      </c>
      <c r="G5" s="1" t="s">
        <v>20</v>
      </c>
      <c r="H5" s="1" t="s">
        <v>24</v>
      </c>
      <c r="I5" s="1" t="s">
        <v>23</v>
      </c>
      <c r="J5" s="1" t="s">
        <v>26</v>
      </c>
      <c r="K5" s="1" t="s">
        <v>25</v>
      </c>
      <c r="L5" s="1" t="s">
        <v>27</v>
      </c>
      <c r="M5" s="1" t="s">
        <v>30</v>
      </c>
      <c r="N5" s="1" t="s">
        <v>28</v>
      </c>
      <c r="O5" s="1" t="s">
        <v>29</v>
      </c>
    </row>
    <row r="6" spans="1:15" ht="12.75">
      <c r="A6" s="2">
        <v>44322.579747615746</v>
      </c>
      <c r="B6" s="1" t="s">
        <v>17</v>
      </c>
      <c r="C6" s="1" t="s">
        <v>18</v>
      </c>
      <c r="D6" s="1" t="s">
        <v>20</v>
      </c>
      <c r="E6" s="1" t="s">
        <v>19</v>
      </c>
      <c r="F6" s="1" t="s">
        <v>22</v>
      </c>
      <c r="G6" s="1" t="s">
        <v>21</v>
      </c>
      <c r="H6" s="1" t="s">
        <v>26</v>
      </c>
      <c r="I6" s="1" t="s">
        <v>24</v>
      </c>
      <c r="J6" s="1" t="s">
        <v>23</v>
      </c>
      <c r="K6" s="1" t="s">
        <v>25</v>
      </c>
      <c r="L6" s="1" t="s">
        <v>28</v>
      </c>
      <c r="M6" s="1" t="s">
        <v>27</v>
      </c>
      <c r="N6" s="1" t="s">
        <v>30</v>
      </c>
      <c r="O6" s="1" t="s">
        <v>29</v>
      </c>
    </row>
    <row r="7" spans="1:15" ht="12.75">
      <c r="A7" s="2">
        <v>44323.39894511574</v>
      </c>
      <c r="B7" s="1" t="s">
        <v>19</v>
      </c>
      <c r="C7" s="1" t="s">
        <v>21</v>
      </c>
      <c r="D7" s="1" t="s">
        <v>22</v>
      </c>
      <c r="E7" s="1" t="s">
        <v>17</v>
      </c>
      <c r="F7" s="1" t="s">
        <v>18</v>
      </c>
      <c r="G7" s="1" t="s">
        <v>20</v>
      </c>
      <c r="H7" s="1" t="s">
        <v>24</v>
      </c>
      <c r="I7" s="1" t="s">
        <v>26</v>
      </c>
      <c r="J7" s="1" t="s">
        <v>23</v>
      </c>
      <c r="K7" s="1" t="s">
        <v>25</v>
      </c>
      <c r="L7" s="1" t="s">
        <v>27</v>
      </c>
      <c r="M7" s="1" t="s">
        <v>30</v>
      </c>
      <c r="N7" s="1" t="s">
        <v>29</v>
      </c>
      <c r="O7" s="1" t="s">
        <v>28</v>
      </c>
    </row>
    <row r="8" spans="1:15" ht="12.75">
      <c r="A8" s="2">
        <v>44323.61166076389</v>
      </c>
      <c r="B8" s="1" t="s">
        <v>19</v>
      </c>
      <c r="C8" s="1" t="s">
        <v>21</v>
      </c>
      <c r="D8" s="1" t="s">
        <v>18</v>
      </c>
      <c r="E8" s="1" t="s">
        <v>17</v>
      </c>
      <c r="F8" s="1" t="s">
        <v>22</v>
      </c>
      <c r="G8" s="1" t="s">
        <v>20</v>
      </c>
      <c r="H8" s="1" t="s">
        <v>24</v>
      </c>
      <c r="I8" s="1" t="s">
        <v>23</v>
      </c>
      <c r="J8" s="1" t="s">
        <v>25</v>
      </c>
      <c r="K8" s="1" t="s">
        <v>26</v>
      </c>
      <c r="L8" s="1" t="s">
        <v>28</v>
      </c>
      <c r="M8" s="1" t="s">
        <v>27</v>
      </c>
      <c r="N8" s="1" t="s">
        <v>30</v>
      </c>
      <c r="O8" s="1" t="s">
        <v>29</v>
      </c>
    </row>
    <row r="9" spans="1:15" ht="12.75">
      <c r="A9" s="2">
        <v>44323.624125092596</v>
      </c>
      <c r="B9" s="1" t="s">
        <v>19</v>
      </c>
      <c r="C9" s="1" t="s">
        <v>21</v>
      </c>
      <c r="D9" s="1" t="s">
        <v>17</v>
      </c>
      <c r="E9" s="1" t="s">
        <v>22</v>
      </c>
      <c r="F9" s="1" t="s">
        <v>18</v>
      </c>
      <c r="G9" s="1" t="s">
        <v>20</v>
      </c>
      <c r="H9" s="1" t="s">
        <v>23</v>
      </c>
      <c r="I9" s="1" t="s">
        <v>24</v>
      </c>
      <c r="J9" s="1" t="s">
        <v>25</v>
      </c>
      <c r="K9" s="1" t="s">
        <v>26</v>
      </c>
      <c r="L9" s="1" t="s">
        <v>30</v>
      </c>
      <c r="M9" s="1" t="s">
        <v>29</v>
      </c>
      <c r="N9" s="1" t="s">
        <v>27</v>
      </c>
      <c r="O9" s="1" t="s">
        <v>28</v>
      </c>
    </row>
    <row r="10" spans="1:15" ht="12.75">
      <c r="A10" s="2">
        <v>44323.63575515046</v>
      </c>
      <c r="B10" s="1" t="s">
        <v>19</v>
      </c>
      <c r="C10" s="1" t="s">
        <v>21</v>
      </c>
      <c r="D10" s="1" t="s">
        <v>20</v>
      </c>
      <c r="E10" s="1" t="s">
        <v>18</v>
      </c>
      <c r="F10" s="1" t="s">
        <v>17</v>
      </c>
      <c r="G10" s="1" t="s">
        <v>22</v>
      </c>
      <c r="H10" s="1" t="s">
        <v>24</v>
      </c>
      <c r="I10" s="1" t="s">
        <v>23</v>
      </c>
      <c r="J10" s="1" t="s">
        <v>26</v>
      </c>
      <c r="K10" s="1" t="s">
        <v>25</v>
      </c>
      <c r="L10" s="1" t="s">
        <v>28</v>
      </c>
      <c r="M10" s="1" t="s">
        <v>27</v>
      </c>
      <c r="N10" s="1" t="s">
        <v>30</v>
      </c>
      <c r="O10" s="1" t="s">
        <v>29</v>
      </c>
    </row>
    <row r="11" spans="1:15" ht="12.75">
      <c r="A11" s="2">
        <v>44327.373539305554</v>
      </c>
      <c r="B11" s="1" t="s">
        <v>18</v>
      </c>
      <c r="C11" s="1" t="s">
        <v>20</v>
      </c>
      <c r="D11" s="1" t="s">
        <v>22</v>
      </c>
      <c r="E11" s="1" t="s">
        <v>19</v>
      </c>
      <c r="F11" s="1" t="s">
        <v>21</v>
      </c>
      <c r="G11" s="1" t="s">
        <v>17</v>
      </c>
      <c r="H11" s="1" t="s">
        <v>26</v>
      </c>
      <c r="I11" s="1" t="s">
        <v>23</v>
      </c>
      <c r="J11" s="1" t="s">
        <v>25</v>
      </c>
      <c r="K11" s="1" t="s">
        <v>24</v>
      </c>
      <c r="L11" s="1" t="s">
        <v>28</v>
      </c>
      <c r="M11" s="1" t="s">
        <v>30</v>
      </c>
      <c r="N11" s="1" t="s">
        <v>27</v>
      </c>
      <c r="O11" s="1" t="s">
        <v>29</v>
      </c>
    </row>
    <row r="12" spans="1:16" ht="12.75">
      <c r="A12" s="2">
        <v>44327.43098644676</v>
      </c>
      <c r="B12" s="1" t="s">
        <v>20</v>
      </c>
      <c r="C12" s="1" t="s">
        <v>18</v>
      </c>
      <c r="D12" s="1" t="s">
        <v>19</v>
      </c>
      <c r="E12" s="1" t="s">
        <v>21</v>
      </c>
      <c r="F12" s="1" t="s">
        <v>22</v>
      </c>
      <c r="G12" s="1" t="s">
        <v>17</v>
      </c>
      <c r="H12" s="1" t="s">
        <v>23</v>
      </c>
      <c r="I12" s="1" t="s">
        <v>26</v>
      </c>
      <c r="J12" s="1" t="s">
        <v>24</v>
      </c>
      <c r="K12" s="1" t="s">
        <v>25</v>
      </c>
      <c r="L12" s="1" t="s">
        <v>30</v>
      </c>
      <c r="M12" s="1" t="s">
        <v>29</v>
      </c>
      <c r="N12" s="1" t="s">
        <v>27</v>
      </c>
      <c r="O12" s="1" t="s">
        <v>28</v>
      </c>
      <c r="P12" s="1" t="s">
        <v>32</v>
      </c>
    </row>
    <row r="13" spans="1:15" ht="12.75">
      <c r="A13" s="2">
        <v>44327.67916158565</v>
      </c>
      <c r="B13" s="1" t="s">
        <v>20</v>
      </c>
      <c r="C13" s="1" t="s">
        <v>18</v>
      </c>
      <c r="D13" s="1" t="s">
        <v>17</v>
      </c>
      <c r="E13" s="1" t="s">
        <v>19</v>
      </c>
      <c r="F13" s="1" t="s">
        <v>21</v>
      </c>
      <c r="G13" s="1" t="s">
        <v>22</v>
      </c>
      <c r="H13" s="1" t="s">
        <v>24</v>
      </c>
      <c r="I13" s="1" t="s">
        <v>26</v>
      </c>
      <c r="J13" s="1" t="s">
        <v>25</v>
      </c>
      <c r="K13" s="1" t="s">
        <v>23</v>
      </c>
      <c r="L13" s="1" t="s">
        <v>28</v>
      </c>
      <c r="M13" s="1" t="s">
        <v>29</v>
      </c>
      <c r="N13" s="1" t="s">
        <v>27</v>
      </c>
      <c r="O13" s="1" t="s">
        <v>30</v>
      </c>
    </row>
    <row r="14" spans="1:15" ht="12.75">
      <c r="A14" s="2">
        <v>44330.45831818287</v>
      </c>
      <c r="B14" s="1" t="s">
        <v>17</v>
      </c>
      <c r="C14" s="1" t="s">
        <v>22</v>
      </c>
      <c r="D14" s="1" t="s">
        <v>21</v>
      </c>
      <c r="E14" s="1" t="s">
        <v>20</v>
      </c>
      <c r="F14" s="1" t="s">
        <v>19</v>
      </c>
      <c r="G14" s="1" t="s">
        <v>18</v>
      </c>
      <c r="H14" s="1" t="s">
        <v>23</v>
      </c>
      <c r="I14" s="1" t="s">
        <v>25</v>
      </c>
      <c r="J14" s="1" t="s">
        <v>24</v>
      </c>
      <c r="K14" s="1" t="s">
        <v>26</v>
      </c>
      <c r="L14" s="1" t="s">
        <v>27</v>
      </c>
      <c r="M14" s="1" t="s">
        <v>30</v>
      </c>
      <c r="N14" s="1" t="s">
        <v>28</v>
      </c>
      <c r="O14" s="1" t="s">
        <v>29</v>
      </c>
    </row>
    <row r="15" spans="1:16" ht="12.75">
      <c r="A15" s="2">
        <v>44330.46800409722</v>
      </c>
      <c r="B15" s="1" t="s">
        <v>19</v>
      </c>
      <c r="C15" s="1" t="s">
        <v>21</v>
      </c>
      <c r="D15" s="1" t="s">
        <v>17</v>
      </c>
      <c r="E15" s="1" t="s">
        <v>22</v>
      </c>
      <c r="F15" s="1" t="s">
        <v>18</v>
      </c>
      <c r="G15" s="1" t="s">
        <v>20</v>
      </c>
      <c r="H15" s="1" t="s">
        <v>25</v>
      </c>
      <c r="I15" s="1" t="s">
        <v>24</v>
      </c>
      <c r="J15" s="1" t="s">
        <v>26</v>
      </c>
      <c r="K15" s="1" t="s">
        <v>23</v>
      </c>
      <c r="L15" s="1" t="s">
        <v>29</v>
      </c>
      <c r="M15" s="1" t="s">
        <v>27</v>
      </c>
      <c r="N15" s="1" t="s">
        <v>30</v>
      </c>
      <c r="O15" s="1" t="s">
        <v>28</v>
      </c>
      <c r="P15" s="1" t="s">
        <v>33</v>
      </c>
    </row>
    <row r="16" spans="1:16" ht="12.75">
      <c r="A16" s="2">
        <v>44333.63742223379</v>
      </c>
      <c r="B16" s="1" t="s">
        <v>18</v>
      </c>
      <c r="C16" s="1" t="s">
        <v>20</v>
      </c>
      <c r="D16" s="1" t="s">
        <v>17</v>
      </c>
      <c r="E16" s="1" t="s">
        <v>22</v>
      </c>
      <c r="F16" s="1" t="s">
        <v>19</v>
      </c>
      <c r="G16" s="1" t="s">
        <v>21</v>
      </c>
      <c r="H16" s="1" t="s">
        <v>26</v>
      </c>
      <c r="I16" s="1" t="s">
        <v>24</v>
      </c>
      <c r="J16" s="1" t="s">
        <v>25</v>
      </c>
      <c r="K16" s="1" t="s">
        <v>23</v>
      </c>
      <c r="L16" s="1" t="s">
        <v>30</v>
      </c>
      <c r="M16" s="1" t="s">
        <v>28</v>
      </c>
      <c r="N16" s="1" t="s">
        <v>27</v>
      </c>
      <c r="O16" s="1" t="s">
        <v>29</v>
      </c>
      <c r="P16" s="1" t="s">
        <v>34</v>
      </c>
    </row>
    <row r="17" spans="1:16" ht="12.75">
      <c r="A17" s="2">
        <v>44333.64410653935</v>
      </c>
      <c r="B17" s="1" t="s">
        <v>18</v>
      </c>
      <c r="C17" s="1" t="s">
        <v>20</v>
      </c>
      <c r="D17" s="1" t="s">
        <v>17</v>
      </c>
      <c r="E17" s="1" t="s">
        <v>19</v>
      </c>
      <c r="F17" s="1" t="s">
        <v>21</v>
      </c>
      <c r="G17" s="1" t="s">
        <v>22</v>
      </c>
      <c r="H17" s="1" t="s">
        <v>24</v>
      </c>
      <c r="I17" s="1" t="s">
        <v>26</v>
      </c>
      <c r="J17" s="1" t="s">
        <v>23</v>
      </c>
      <c r="K17" s="1" t="s">
        <v>25</v>
      </c>
      <c r="L17" s="1" t="s">
        <v>29</v>
      </c>
      <c r="M17" s="1" t="s">
        <v>28</v>
      </c>
      <c r="N17" s="1" t="s">
        <v>30</v>
      </c>
      <c r="O17" s="1" t="s">
        <v>27</v>
      </c>
      <c r="P17" s="1" t="s">
        <v>35</v>
      </c>
    </row>
    <row r="18" spans="1:16" ht="12.75">
      <c r="A18" s="2">
        <v>44333.66666699074</v>
      </c>
      <c r="B18" s="1" t="s">
        <v>17</v>
      </c>
      <c r="C18" s="1" t="s">
        <v>22</v>
      </c>
      <c r="D18" s="1" t="s">
        <v>21</v>
      </c>
      <c r="E18" s="1" t="s">
        <v>18</v>
      </c>
      <c r="F18" s="1" t="s">
        <v>19</v>
      </c>
      <c r="G18" s="1" t="s">
        <v>20</v>
      </c>
      <c r="H18" s="1" t="s">
        <v>24</v>
      </c>
      <c r="I18" s="1" t="s">
        <v>23</v>
      </c>
      <c r="J18" s="1" t="s">
        <v>25</v>
      </c>
      <c r="K18" s="1" t="s">
        <v>26</v>
      </c>
      <c r="L18" s="1" t="s">
        <v>30</v>
      </c>
      <c r="M18" s="1" t="s">
        <v>29</v>
      </c>
      <c r="N18" s="1" t="s">
        <v>27</v>
      </c>
      <c r="O18" s="1" t="s">
        <v>28</v>
      </c>
      <c r="P18" s="1" t="s">
        <v>36</v>
      </c>
    </row>
    <row r="19" spans="1:15" ht="12.75">
      <c r="A19" s="2">
        <v>44333.71127158565</v>
      </c>
      <c r="B19" s="1" t="s">
        <v>19</v>
      </c>
      <c r="C19" s="1" t="s">
        <v>18</v>
      </c>
      <c r="D19" s="1" t="s">
        <v>21</v>
      </c>
      <c r="E19" s="1" t="s">
        <v>17</v>
      </c>
      <c r="F19" s="1" t="s">
        <v>22</v>
      </c>
      <c r="G19" s="1" t="s">
        <v>20</v>
      </c>
      <c r="H19" s="1" t="s">
        <v>24</v>
      </c>
      <c r="I19" s="1" t="s">
        <v>26</v>
      </c>
      <c r="J19" s="1" t="s">
        <v>23</v>
      </c>
      <c r="K19" s="1" t="s">
        <v>25</v>
      </c>
      <c r="L19" s="1" t="s">
        <v>28</v>
      </c>
      <c r="M19" s="1" t="s">
        <v>27</v>
      </c>
      <c r="N19" s="1" t="s">
        <v>30</v>
      </c>
      <c r="O19" s="1" t="s">
        <v>29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Dubé Sébastien</dc:creator>
  <cp:keywords/>
  <dc:description/>
  <cp:lastModifiedBy>UQTR</cp:lastModifiedBy>
  <cp:lastPrinted>2021-05-21T21:31:14Z</cp:lastPrinted>
  <dcterms:created xsi:type="dcterms:W3CDTF">2021-05-21T20:28:31Z</dcterms:created>
  <dcterms:modified xsi:type="dcterms:W3CDTF">2021-06-14T12:25:18Z</dcterms:modified>
  <cp:category/>
  <cp:version/>
  <cp:contentType/>
  <cp:contentStatus/>
</cp:coreProperties>
</file>